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65" activeTab="0"/>
  </bookViews>
  <sheets>
    <sheet name="баланс" sheetId="1" r:id="rId1"/>
  </sheets>
  <definedNames>
    <definedName name="_xlnm.Print_Area" localSheetId="0">'баланс'!$A$1:$G$27</definedName>
  </definedNames>
  <calcPr fullCalcOnLoad="1"/>
</workbook>
</file>

<file path=xl/sharedStrings.xml><?xml version="1.0" encoding="utf-8"?>
<sst xmlns="http://schemas.openxmlformats.org/spreadsheetml/2006/main" count="88" uniqueCount="40">
  <si>
    <t>ВН</t>
  </si>
  <si>
    <t>СН1</t>
  </si>
  <si>
    <t>СН2</t>
  </si>
  <si>
    <t>НН</t>
  </si>
  <si>
    <t>№ п/п</t>
  </si>
  <si>
    <t>Показатели</t>
  </si>
  <si>
    <t>Всего</t>
  </si>
  <si>
    <t>1.</t>
  </si>
  <si>
    <t>Поступление в сеть, всего</t>
  </si>
  <si>
    <t>1.1.</t>
  </si>
  <si>
    <t>1.2.</t>
  </si>
  <si>
    <t>от электростанций ПЭ (ЭСО)</t>
  </si>
  <si>
    <t>1.3.</t>
  </si>
  <si>
    <t>от других поставщиков (в т.ч. с оптового рынка), всего</t>
  </si>
  <si>
    <t>2.</t>
  </si>
  <si>
    <t>Потери в сети</t>
  </si>
  <si>
    <t>то же в %</t>
  </si>
  <si>
    <t>Полезный отпуск, всего</t>
  </si>
  <si>
    <t>в т.ч.</t>
  </si>
  <si>
    <t>население (в т.ч. приравненные к населению)</t>
  </si>
  <si>
    <t>3.</t>
  </si>
  <si>
    <t>3.1.</t>
  </si>
  <si>
    <t>3.3.</t>
  </si>
  <si>
    <t>МУП "УльГЭС"</t>
  </si>
  <si>
    <t>3.2.</t>
  </si>
  <si>
    <t>3.2.1.</t>
  </si>
  <si>
    <t>3.2.2.</t>
  </si>
  <si>
    <t>из смежной сети всего</t>
  </si>
  <si>
    <t>ОАО "ФСК"</t>
  </si>
  <si>
    <t>ОАО "МРСК"</t>
  </si>
  <si>
    <t>переток в ТСО, всего</t>
  </si>
  <si>
    <t>потребителям ОАО "Ульяновскэнерго"</t>
  </si>
  <si>
    <t>прочие потребители (непосредственно присоединенные)</t>
  </si>
  <si>
    <t>3.3.1.</t>
  </si>
  <si>
    <t>3.1.1.</t>
  </si>
  <si>
    <t>потребителям по прямым договорам</t>
  </si>
  <si>
    <t>Баланс электрической мощности по диапазонам напряжения, используемый для целей ценообразования на 2015 год, МВт</t>
  </si>
  <si>
    <t>Баланс электрической энергии по диапазонам напряжения, используемый для целей ценообразования на 2015 год, тыс.кВтч</t>
  </si>
  <si>
    <t>ООО "ЭнергоХолдинг"</t>
  </si>
  <si>
    <t>2014г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</si>
</sst>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#,##0.0000"/>
    <numFmt numFmtId="178" formatCode="#,##0.00000"/>
    <numFmt numFmtId="179" formatCode="0.0%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#,##0.00000000000000000"/>
    <numFmt numFmtId="192" formatCode="#,##0.000000000000000000"/>
    <numFmt numFmtId="193" formatCode="#,##0.0000000000000000000"/>
    <numFmt numFmtId="194" formatCode="#,##0.00000000000000000000"/>
    <numFmt numFmtId="195" formatCode="#,##0.000000000000000000000"/>
    <numFmt numFmtId="196" formatCode="#,##0.0000000000000000000000"/>
    <numFmt numFmtId="197" formatCode="#,##0.00000000000000000000000"/>
    <numFmt numFmtId="198" formatCode="#,##0.000000000000000000000000"/>
    <numFmt numFmtId="199" formatCode="#,##0.0000000000000000000000000"/>
    <numFmt numFmtId="200" formatCode="#,##0.00000000000000000000000000"/>
    <numFmt numFmtId="201" formatCode="0.000E+00"/>
    <numFmt numFmtId="202" formatCode="[$-FC19]d\ mmmm\ yyyy\ &quot;г.&quot;"/>
    <numFmt numFmtId="203" formatCode="0.00000"/>
    <numFmt numFmtId="204" formatCode="0.000%"/>
    <numFmt numFmtId="205" formatCode="0.0000%"/>
    <numFmt numFmtId="206" formatCode="0.00000%"/>
    <numFmt numFmtId="207" formatCode="0.000000%"/>
    <numFmt numFmtId="208" formatCode="0.000000"/>
    <numFmt numFmtId="209" formatCode="0.00000000000"/>
    <numFmt numFmtId="210" formatCode="[$-419]mmmm\ yyyy;@"/>
    <numFmt numFmtId="211" formatCode="0.0000000"/>
    <numFmt numFmtId="212" formatCode="0.0000000%"/>
    <numFmt numFmtId="213" formatCode="0.00000000%"/>
    <numFmt numFmtId="214" formatCode="0.000000000%"/>
    <numFmt numFmtId="215" formatCode="0.0000000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center" vertical="center" wrapText="1"/>
      <protection/>
    </xf>
    <xf numFmtId="173" fontId="0" fillId="0" borderId="10" xfId="53" applyNumberFormat="1" applyFont="1" applyFill="1" applyBorder="1" applyAlignment="1">
      <alignment horizontal="center" vertical="center"/>
      <protection/>
    </xf>
    <xf numFmtId="174" fontId="0" fillId="0" borderId="0" xfId="53" applyNumberFormat="1" applyFont="1" applyFill="1" applyAlignment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174" fontId="0" fillId="0" borderId="0" xfId="53" applyNumberFormat="1" applyFont="1" applyFill="1" applyBorder="1" applyAlignment="1">
      <alignment vertical="center"/>
      <protection/>
    </xf>
    <xf numFmtId="10" fontId="0" fillId="0" borderId="10" xfId="53" applyNumberFormat="1" applyFont="1" applyFill="1" applyBorder="1" applyAlignment="1">
      <alignment horizontal="center" vertical="center"/>
      <protection/>
    </xf>
    <xf numFmtId="173" fontId="1" fillId="18" borderId="10" xfId="53" applyNumberFormat="1" applyFont="1" applyFill="1" applyBorder="1" applyAlignment="1">
      <alignment horizontal="center" vertical="center"/>
      <protection/>
    </xf>
    <xf numFmtId="0" fontId="1" fillId="18" borderId="0" xfId="53" applyFont="1" applyFill="1" applyAlignment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173" fontId="1" fillId="18" borderId="11" xfId="53" applyNumberFormat="1" applyFont="1" applyFill="1" applyBorder="1" applyAlignment="1">
      <alignment horizontal="center" vertical="center"/>
      <protection/>
    </xf>
    <xf numFmtId="173" fontId="1" fillId="18" borderId="12" xfId="53" applyNumberFormat="1" applyFont="1" applyFill="1" applyBorder="1" applyAlignment="1">
      <alignment horizontal="center" vertical="center"/>
      <protection/>
    </xf>
    <xf numFmtId="173" fontId="0" fillId="0" borderId="11" xfId="53" applyNumberFormat="1" applyFont="1" applyFill="1" applyBorder="1" applyAlignment="1">
      <alignment horizontal="center" vertical="center"/>
      <protection/>
    </xf>
    <xf numFmtId="173" fontId="0" fillId="0" borderId="12" xfId="53" applyNumberFormat="1" applyFont="1" applyFill="1" applyBorder="1" applyAlignment="1">
      <alignment horizontal="center" vertical="center"/>
      <protection/>
    </xf>
    <xf numFmtId="173" fontId="1" fillId="0" borderId="11" xfId="53" applyNumberFormat="1" applyFont="1" applyFill="1" applyBorder="1" applyAlignment="1">
      <alignment horizontal="center" vertical="center"/>
      <protection/>
    </xf>
    <xf numFmtId="10" fontId="0" fillId="0" borderId="11" xfId="53" applyNumberFormat="1" applyFont="1" applyFill="1" applyBorder="1" applyAlignment="1">
      <alignment horizontal="center" vertical="center"/>
      <protection/>
    </xf>
    <xf numFmtId="10" fontId="0" fillId="0" borderId="12" xfId="53" applyNumberFormat="1" applyFont="1" applyFill="1" applyBorder="1" applyAlignment="1">
      <alignment horizontal="center" vertical="center"/>
      <protection/>
    </xf>
    <xf numFmtId="173" fontId="0" fillId="0" borderId="13" xfId="53" applyNumberFormat="1" applyFont="1" applyFill="1" applyBorder="1" applyAlignment="1">
      <alignment horizontal="center" vertical="center"/>
      <protection/>
    </xf>
    <xf numFmtId="173" fontId="0" fillId="0" borderId="14" xfId="53" applyNumberFormat="1" applyFont="1" applyFill="1" applyBorder="1" applyAlignment="1">
      <alignment horizontal="center" vertical="center"/>
      <protection/>
    </xf>
    <xf numFmtId="173" fontId="0" fillId="0" borderId="15" xfId="53" applyNumberFormat="1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25" fillId="0" borderId="19" xfId="53" applyFont="1" applyFill="1" applyBorder="1" applyAlignment="1">
      <alignment vertical="center"/>
      <protection/>
    </xf>
    <xf numFmtId="0" fontId="25" fillId="0" borderId="20" xfId="53" applyFont="1" applyFill="1" applyBorder="1" applyAlignment="1">
      <alignment vertical="center"/>
      <protection/>
    </xf>
    <xf numFmtId="0" fontId="1" fillId="18" borderId="11" xfId="53" applyFont="1" applyFill="1" applyBorder="1" applyAlignment="1">
      <alignment horizontal="center" vertical="center"/>
      <protection/>
    </xf>
    <xf numFmtId="0" fontId="1" fillId="18" borderId="12" xfId="53" applyFont="1" applyFill="1" applyBorder="1" applyAlignment="1">
      <alignment horizontal="left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left" vertical="center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left" vertical="center" indent="3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left" vertical="center"/>
      <protection/>
    </xf>
    <xf numFmtId="0" fontId="2" fillId="0" borderId="12" xfId="53" applyFont="1" applyFill="1" applyBorder="1" applyAlignment="1">
      <alignment vertical="center"/>
      <protection/>
    </xf>
    <xf numFmtId="14" fontId="0" fillId="0" borderId="11" xfId="53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left" vertical="center"/>
      <protection/>
    </xf>
    <xf numFmtId="14" fontId="0" fillId="0" borderId="13" xfId="53" applyNumberFormat="1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25" fillId="0" borderId="21" xfId="53" applyFont="1" applyFill="1" applyBorder="1" applyAlignment="1">
      <alignment horizontal="center" vertical="center"/>
      <protection/>
    </xf>
    <xf numFmtId="0" fontId="25" fillId="0" borderId="22" xfId="53" applyFont="1" applyFill="1" applyBorder="1" applyAlignment="1">
      <alignment horizontal="center" vertical="center"/>
      <protection/>
    </xf>
    <xf numFmtId="0" fontId="25" fillId="0" borderId="23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SheetLayoutView="100" zoomScalePageLayoutView="0" workbookViewId="0" topLeftCell="A1">
      <selection activeCell="B17" sqref="B17"/>
    </sheetView>
  </sheetViews>
  <sheetFormatPr defaultColWidth="8.00390625" defaultRowHeight="12.75"/>
  <cols>
    <col min="1" max="1" width="7.140625" style="1" customWidth="1"/>
    <col min="2" max="2" width="63.28125" style="1" customWidth="1"/>
    <col min="3" max="7" width="15.7109375" style="1" customWidth="1"/>
    <col min="8" max="16384" width="8.00390625" style="1" customWidth="1"/>
  </cols>
  <sheetData>
    <row r="1" spans="1:7" ht="16.5" thickBot="1">
      <c r="A1" s="41" t="s">
        <v>37</v>
      </c>
      <c r="B1" s="41"/>
      <c r="C1" s="41"/>
      <c r="D1" s="41"/>
      <c r="E1" s="41"/>
      <c r="F1" s="41"/>
      <c r="G1" s="41"/>
    </row>
    <row r="2" spans="1:7" ht="16.5" thickBot="1">
      <c r="A2" s="26"/>
      <c r="B2" s="27"/>
      <c r="C2" s="42" t="s">
        <v>39</v>
      </c>
      <c r="D2" s="43"/>
      <c r="E2" s="43"/>
      <c r="F2" s="43"/>
      <c r="G2" s="44"/>
    </row>
    <row r="3" spans="1:7" s="2" customFormat="1" ht="12.75">
      <c r="A3" s="11" t="s">
        <v>4</v>
      </c>
      <c r="B3" s="12" t="s">
        <v>5</v>
      </c>
      <c r="C3" s="23" t="s">
        <v>6</v>
      </c>
      <c r="D3" s="24" t="s">
        <v>0</v>
      </c>
      <c r="E3" s="24" t="s">
        <v>1</v>
      </c>
      <c r="F3" s="24" t="s">
        <v>2</v>
      </c>
      <c r="G3" s="25" t="s">
        <v>3</v>
      </c>
    </row>
    <row r="4" spans="1:7" s="9" customFormat="1" ht="12.75">
      <c r="A4" s="28" t="s">
        <v>7</v>
      </c>
      <c r="B4" s="29" t="s">
        <v>8</v>
      </c>
      <c r="C4" s="13">
        <f>C5+C9+C10</f>
        <v>37003.413</v>
      </c>
      <c r="D4" s="8">
        <f>D5+D9+D10</f>
        <v>25884.741</v>
      </c>
      <c r="E4" s="8">
        <f>E5+E9+E10</f>
        <v>0</v>
      </c>
      <c r="F4" s="8">
        <f>F5+F9+F10</f>
        <v>37003.413</v>
      </c>
      <c r="G4" s="14">
        <f>G5+G9+G10</f>
        <v>17756.117</v>
      </c>
    </row>
    <row r="5" spans="1:7" ht="12.75">
      <c r="A5" s="30" t="s">
        <v>9</v>
      </c>
      <c r="B5" s="31" t="s">
        <v>27</v>
      </c>
      <c r="C5" s="15"/>
      <c r="D5" s="3">
        <v>0</v>
      </c>
      <c r="E5" s="3">
        <v>0</v>
      </c>
      <c r="F5" s="3">
        <v>25884.741</v>
      </c>
      <c r="G5" s="16">
        <v>17756.117</v>
      </c>
    </row>
    <row r="6" spans="1:7" ht="12.75">
      <c r="A6" s="30"/>
      <c r="B6" s="31" t="s">
        <v>0</v>
      </c>
      <c r="C6" s="15"/>
      <c r="D6" s="3"/>
      <c r="E6" s="3"/>
      <c r="F6" s="3">
        <v>25884.741</v>
      </c>
      <c r="G6" s="16"/>
    </row>
    <row r="7" spans="1:7" ht="12.75">
      <c r="A7" s="30"/>
      <c r="B7" s="31" t="s">
        <v>1</v>
      </c>
      <c r="C7" s="15"/>
      <c r="D7" s="3"/>
      <c r="E7" s="3"/>
      <c r="F7" s="3"/>
      <c r="G7" s="16"/>
    </row>
    <row r="8" spans="1:7" ht="12.75">
      <c r="A8" s="30"/>
      <c r="B8" s="31" t="s">
        <v>2</v>
      </c>
      <c r="C8" s="15"/>
      <c r="D8" s="3"/>
      <c r="E8" s="3"/>
      <c r="F8" s="3"/>
      <c r="G8" s="16">
        <v>17756.117</v>
      </c>
    </row>
    <row r="9" spans="1:7" ht="12.75">
      <c r="A9" s="30" t="s">
        <v>10</v>
      </c>
      <c r="B9" s="31" t="s">
        <v>11</v>
      </c>
      <c r="C9" s="15"/>
      <c r="D9" s="3">
        <v>0</v>
      </c>
      <c r="E9" s="3">
        <v>0</v>
      </c>
      <c r="F9" s="3">
        <v>0</v>
      </c>
      <c r="G9" s="16">
        <v>0</v>
      </c>
    </row>
    <row r="10" spans="1:7" ht="12.75">
      <c r="A10" s="30" t="s">
        <v>12</v>
      </c>
      <c r="B10" s="31" t="s">
        <v>13</v>
      </c>
      <c r="C10" s="17">
        <f>SUM(C11:C14)</f>
        <v>37003.413</v>
      </c>
      <c r="D10" s="3">
        <f>SUM(D11:D14)</f>
        <v>25884.741</v>
      </c>
      <c r="E10" s="3">
        <f>SUM(E11:E14)</f>
        <v>0</v>
      </c>
      <c r="F10" s="3">
        <f>SUM(F11:F14)</f>
        <v>11118.672</v>
      </c>
      <c r="G10" s="16">
        <f>SUM(G11:G14)</f>
        <v>0</v>
      </c>
    </row>
    <row r="11" spans="1:7" ht="12.75">
      <c r="A11" s="32"/>
      <c r="B11" s="33" t="s">
        <v>28</v>
      </c>
      <c r="C11" s="15">
        <f>SUM(D11:G11)</f>
        <v>25783.701</v>
      </c>
      <c r="D11" s="3">
        <v>25783.701</v>
      </c>
      <c r="E11" s="3"/>
      <c r="F11" s="3"/>
      <c r="G11" s="16"/>
    </row>
    <row r="12" spans="1:7" ht="12.75">
      <c r="A12" s="32"/>
      <c r="B12" s="33" t="s">
        <v>23</v>
      </c>
      <c r="C12" s="15">
        <f>SUM(D12:G12)</f>
        <v>10035.379</v>
      </c>
      <c r="D12" s="3"/>
      <c r="E12" s="3"/>
      <c r="F12" s="3">
        <v>10035.379</v>
      </c>
      <c r="G12" s="16"/>
    </row>
    <row r="13" spans="1:7" ht="12.75">
      <c r="A13" s="32"/>
      <c r="B13" s="33" t="s">
        <v>29</v>
      </c>
      <c r="C13" s="15">
        <f>SUM(D13:G13)</f>
        <v>1083.293</v>
      </c>
      <c r="D13" s="3"/>
      <c r="E13" s="3"/>
      <c r="F13" s="3">
        <v>1083.293</v>
      </c>
      <c r="G13" s="16"/>
    </row>
    <row r="14" spans="1:7" ht="12.75">
      <c r="A14" s="32"/>
      <c r="B14" s="33" t="s">
        <v>38</v>
      </c>
      <c r="C14" s="15">
        <f>SUM(D14:G14)</f>
        <v>101.04</v>
      </c>
      <c r="D14" s="3">
        <v>101.04</v>
      </c>
      <c r="E14" s="3"/>
      <c r="F14" s="3"/>
      <c r="G14" s="16"/>
    </row>
    <row r="15" spans="1:7" s="9" customFormat="1" ht="12.75">
      <c r="A15" s="28" t="s">
        <v>14</v>
      </c>
      <c r="B15" s="29" t="s">
        <v>15</v>
      </c>
      <c r="C15" s="13">
        <f>C4-C17</f>
        <v>5282.0819999999985</v>
      </c>
      <c r="D15" s="8">
        <f>D4-F6-D17</f>
        <v>0</v>
      </c>
      <c r="E15" s="8">
        <f>E4-E17</f>
        <v>0</v>
      </c>
      <c r="F15" s="8">
        <f>F4-G4-F17</f>
        <v>2747.4710000000014</v>
      </c>
      <c r="G15" s="14">
        <f>G4-G17</f>
        <v>2534.610999999999</v>
      </c>
    </row>
    <row r="16" spans="1:7" ht="12.75">
      <c r="A16" s="30"/>
      <c r="B16" s="31" t="s">
        <v>16</v>
      </c>
      <c r="C16" s="18">
        <f>C15/C4</f>
        <v>0.14274580563690162</v>
      </c>
      <c r="D16" s="7"/>
      <c r="E16" s="7"/>
      <c r="F16" s="7">
        <f>F15/(F4-G4)</f>
        <v>0.14274581738650463</v>
      </c>
      <c r="G16" s="19">
        <f>G15/G4</f>
        <v>0.14274579290055361</v>
      </c>
    </row>
    <row r="17" spans="1:7" s="9" customFormat="1" ht="12.75">
      <c r="A17" s="28" t="s">
        <v>20</v>
      </c>
      <c r="B17" s="29" t="s">
        <v>17</v>
      </c>
      <c r="C17" s="13">
        <f>C19+C21+C24</f>
        <v>31721.331000000002</v>
      </c>
      <c r="D17" s="8">
        <f>D19+D21+D24</f>
        <v>0</v>
      </c>
      <c r="E17" s="8">
        <f>E19+E21+E24</f>
        <v>0</v>
      </c>
      <c r="F17" s="8">
        <f>F19+F21+F24</f>
        <v>16499.825</v>
      </c>
      <c r="G17" s="14">
        <f>G19+G21+G24</f>
        <v>15221.506</v>
      </c>
    </row>
    <row r="18" spans="1:7" ht="12.75">
      <c r="A18" s="34"/>
      <c r="B18" s="35" t="s">
        <v>18</v>
      </c>
      <c r="C18" s="15"/>
      <c r="D18" s="3"/>
      <c r="E18" s="3"/>
      <c r="F18" s="3"/>
      <c r="G18" s="16"/>
    </row>
    <row r="19" spans="1:7" ht="19.5" customHeight="1">
      <c r="A19" s="30" t="s">
        <v>21</v>
      </c>
      <c r="B19" s="31" t="s">
        <v>30</v>
      </c>
      <c r="C19" s="15">
        <f aca="true" t="shared" si="0" ref="C19:C25">SUM(D19:G19)</f>
        <v>92.436</v>
      </c>
      <c r="D19" s="3">
        <v>0</v>
      </c>
      <c r="E19" s="3">
        <v>0</v>
      </c>
      <c r="F19" s="3">
        <v>92.436</v>
      </c>
      <c r="G19" s="16">
        <v>0</v>
      </c>
    </row>
    <row r="20" spans="1:7" ht="12.75">
      <c r="A20" s="30" t="s">
        <v>34</v>
      </c>
      <c r="B20" s="36" t="s">
        <v>23</v>
      </c>
      <c r="C20" s="15">
        <f t="shared" si="0"/>
        <v>92.436</v>
      </c>
      <c r="D20" s="3"/>
      <c r="E20" s="3"/>
      <c r="F20" s="3">
        <v>92.436</v>
      </c>
      <c r="G20" s="16"/>
    </row>
    <row r="21" spans="1:7" ht="27.75" customHeight="1">
      <c r="A21" s="30" t="s">
        <v>24</v>
      </c>
      <c r="B21" s="31" t="s">
        <v>31</v>
      </c>
      <c r="C21" s="15">
        <f t="shared" si="0"/>
        <v>29463.288</v>
      </c>
      <c r="D21" s="3">
        <v>0</v>
      </c>
      <c r="E21" s="3">
        <v>0</v>
      </c>
      <c r="F21" s="3">
        <v>15565.765</v>
      </c>
      <c r="G21" s="16">
        <v>13897.523</v>
      </c>
    </row>
    <row r="22" spans="1:7" ht="12.75">
      <c r="A22" s="37" t="s">
        <v>25</v>
      </c>
      <c r="B22" s="38" t="s">
        <v>19</v>
      </c>
      <c r="C22" s="15">
        <f t="shared" si="0"/>
        <v>10992.14</v>
      </c>
      <c r="D22" s="3"/>
      <c r="E22" s="3"/>
      <c r="F22" s="3">
        <v>166.139</v>
      </c>
      <c r="G22" s="16">
        <v>10826.001</v>
      </c>
    </row>
    <row r="23" spans="1:7" ht="12.75">
      <c r="A23" s="30" t="s">
        <v>26</v>
      </c>
      <c r="B23" s="38" t="s">
        <v>32</v>
      </c>
      <c r="C23" s="15">
        <f t="shared" si="0"/>
        <v>18471.148</v>
      </c>
      <c r="D23" s="3"/>
      <c r="E23" s="3"/>
      <c r="F23" s="3">
        <v>15399.626</v>
      </c>
      <c r="G23" s="16">
        <v>3071.522</v>
      </c>
    </row>
    <row r="24" spans="1:7" ht="19.5" customHeight="1">
      <c r="A24" s="30" t="s">
        <v>22</v>
      </c>
      <c r="B24" s="31" t="s">
        <v>35</v>
      </c>
      <c r="C24" s="15">
        <f t="shared" si="0"/>
        <v>2165.607</v>
      </c>
      <c r="D24" s="3">
        <v>0</v>
      </c>
      <c r="E24" s="3">
        <v>0</v>
      </c>
      <c r="F24" s="3">
        <v>841.624</v>
      </c>
      <c r="G24" s="16">
        <v>1323.983</v>
      </c>
    </row>
    <row r="25" spans="1:7" ht="13.5" thickBot="1">
      <c r="A25" s="39" t="s">
        <v>33</v>
      </c>
      <c r="B25" s="40" t="s">
        <v>32</v>
      </c>
      <c r="C25" s="20">
        <f t="shared" si="0"/>
        <v>2165.607</v>
      </c>
      <c r="D25" s="21"/>
      <c r="E25" s="21"/>
      <c r="F25" s="21">
        <v>841.624</v>
      </c>
      <c r="G25" s="22">
        <v>1323.983</v>
      </c>
    </row>
    <row r="26" spans="4:6" ht="12.75">
      <c r="D26" s="4"/>
      <c r="E26" s="5"/>
      <c r="F26" s="6"/>
    </row>
    <row r="27" spans="1:7" s="10" customFormat="1" ht="16.5" thickBot="1">
      <c r="A27" s="41" t="s">
        <v>36</v>
      </c>
      <c r="B27" s="41"/>
      <c r="C27" s="41"/>
      <c r="D27" s="41"/>
      <c r="E27" s="41"/>
      <c r="F27" s="41"/>
      <c r="G27" s="41"/>
    </row>
    <row r="28" spans="1:7" s="10" customFormat="1" ht="16.5" thickBot="1">
      <c r="A28" s="26"/>
      <c r="B28" s="27"/>
      <c r="C28" s="42" t="s">
        <v>39</v>
      </c>
      <c r="D28" s="43"/>
      <c r="E28" s="43"/>
      <c r="F28" s="43"/>
      <c r="G28" s="44"/>
    </row>
    <row r="29" spans="1:7" s="2" customFormat="1" ht="12.75">
      <c r="A29" s="11" t="s">
        <v>4</v>
      </c>
      <c r="B29" s="12" t="s">
        <v>5</v>
      </c>
      <c r="C29" s="23" t="s">
        <v>6</v>
      </c>
      <c r="D29" s="24" t="s">
        <v>0</v>
      </c>
      <c r="E29" s="24" t="s">
        <v>1</v>
      </c>
      <c r="F29" s="24" t="s">
        <v>2</v>
      </c>
      <c r="G29" s="25" t="s">
        <v>3</v>
      </c>
    </row>
    <row r="30" spans="1:7" s="9" customFormat="1" ht="12.75">
      <c r="A30" s="28" t="s">
        <v>7</v>
      </c>
      <c r="B30" s="29" t="s">
        <v>8</v>
      </c>
      <c r="C30" s="13">
        <f>C31+C35+C36</f>
        <v>9.238</v>
      </c>
      <c r="D30" s="8">
        <f>D31+D35+D36</f>
        <v>3.57</v>
      </c>
      <c r="E30" s="8">
        <f>E31+E35+E36</f>
        <v>0</v>
      </c>
      <c r="F30" s="8">
        <f>F31+F35+F36</f>
        <v>9.238</v>
      </c>
      <c r="G30" s="14">
        <f>G31+G35+G36</f>
        <v>4.433</v>
      </c>
    </row>
    <row r="31" spans="1:7" ht="12.75">
      <c r="A31" s="30" t="s">
        <v>9</v>
      </c>
      <c r="B31" s="31" t="s">
        <v>27</v>
      </c>
      <c r="C31" s="15"/>
      <c r="D31" s="3">
        <v>0</v>
      </c>
      <c r="E31" s="3">
        <v>0</v>
      </c>
      <c r="F31" s="3">
        <v>3.57</v>
      </c>
      <c r="G31" s="16">
        <v>4.433</v>
      </c>
    </row>
    <row r="32" spans="1:7" ht="12.75">
      <c r="A32" s="30"/>
      <c r="B32" s="31" t="s">
        <v>0</v>
      </c>
      <c r="C32" s="15"/>
      <c r="D32" s="3"/>
      <c r="E32" s="3"/>
      <c r="F32" s="3">
        <v>3.57</v>
      </c>
      <c r="G32" s="16"/>
    </row>
    <row r="33" spans="1:7" ht="12.75">
      <c r="A33" s="30"/>
      <c r="B33" s="31" t="s">
        <v>1</v>
      </c>
      <c r="C33" s="15"/>
      <c r="D33" s="3"/>
      <c r="E33" s="3"/>
      <c r="F33" s="3"/>
      <c r="G33" s="16"/>
    </row>
    <row r="34" spans="1:7" ht="12.75">
      <c r="A34" s="30"/>
      <c r="B34" s="31" t="s">
        <v>2</v>
      </c>
      <c r="C34" s="15"/>
      <c r="D34" s="3"/>
      <c r="E34" s="3"/>
      <c r="F34" s="3"/>
      <c r="G34" s="16">
        <v>4.433</v>
      </c>
    </row>
    <row r="35" spans="1:7" ht="12.75">
      <c r="A35" s="30" t="s">
        <v>10</v>
      </c>
      <c r="B35" s="31" t="s">
        <v>11</v>
      </c>
      <c r="C35" s="15"/>
      <c r="D35" s="3">
        <v>0</v>
      </c>
      <c r="E35" s="3">
        <v>0</v>
      </c>
      <c r="F35" s="3">
        <v>0</v>
      </c>
      <c r="G35" s="16">
        <v>0</v>
      </c>
    </row>
    <row r="36" spans="1:7" ht="12.75">
      <c r="A36" s="30" t="s">
        <v>12</v>
      </c>
      <c r="B36" s="31" t="s">
        <v>13</v>
      </c>
      <c r="C36" s="17">
        <f>SUM(C37:C40)</f>
        <v>9.238</v>
      </c>
      <c r="D36" s="3">
        <f>SUM(D37:D40)</f>
        <v>3.57</v>
      </c>
      <c r="E36" s="3">
        <f>SUM(E37:E40)</f>
        <v>0</v>
      </c>
      <c r="F36" s="3">
        <f>SUM(F37:F40)</f>
        <v>5.668</v>
      </c>
      <c r="G36" s="16">
        <f>SUM(G37:G40)</f>
        <v>0</v>
      </c>
    </row>
    <row r="37" spans="1:7" ht="12.75">
      <c r="A37" s="32"/>
      <c r="B37" s="33" t="s">
        <v>28</v>
      </c>
      <c r="C37" s="15">
        <f>SUM(D37:G37)</f>
        <v>3.058</v>
      </c>
      <c r="D37" s="3">
        <v>3.058</v>
      </c>
      <c r="E37" s="3"/>
      <c r="F37" s="3"/>
      <c r="G37" s="16"/>
    </row>
    <row r="38" spans="1:7" ht="12.75">
      <c r="A38" s="32"/>
      <c r="B38" s="33" t="s">
        <v>23</v>
      </c>
      <c r="C38" s="15">
        <f>SUM(D38:G38)</f>
        <v>2.42</v>
      </c>
      <c r="D38" s="3"/>
      <c r="E38" s="3"/>
      <c r="F38" s="3">
        <v>2.42</v>
      </c>
      <c r="G38" s="16"/>
    </row>
    <row r="39" spans="1:7" ht="12.75">
      <c r="A39" s="32"/>
      <c r="B39" s="33" t="s">
        <v>29</v>
      </c>
      <c r="C39" s="15">
        <f>SUM(D39:G39)</f>
        <v>3.248</v>
      </c>
      <c r="D39" s="3"/>
      <c r="E39" s="3"/>
      <c r="F39" s="3">
        <v>3.248</v>
      </c>
      <c r="G39" s="16"/>
    </row>
    <row r="40" spans="1:7" ht="12.75">
      <c r="A40" s="32"/>
      <c r="B40" s="33" t="s">
        <v>38</v>
      </c>
      <c r="C40" s="15">
        <f>SUM(D40:G40)</f>
        <v>0.512</v>
      </c>
      <c r="D40" s="3">
        <v>0.512</v>
      </c>
      <c r="E40" s="3"/>
      <c r="F40" s="3"/>
      <c r="G40" s="16"/>
    </row>
    <row r="41" spans="1:7" s="9" customFormat="1" ht="12.75">
      <c r="A41" s="28" t="s">
        <v>14</v>
      </c>
      <c r="B41" s="29" t="s">
        <v>15</v>
      </c>
      <c r="C41" s="13">
        <f>C30-C43</f>
        <v>1.318999999999999</v>
      </c>
      <c r="D41" s="8">
        <f>D30-F32-D43</f>
        <v>0</v>
      </c>
      <c r="E41" s="8">
        <f>E30-E43</f>
        <v>0</v>
      </c>
      <c r="F41" s="8">
        <f>F30-G30-F43</f>
        <v>0.685999999999999</v>
      </c>
      <c r="G41" s="14">
        <f>G30-G43</f>
        <v>0.633</v>
      </c>
    </row>
    <row r="42" spans="1:7" ht="12.75">
      <c r="A42" s="30"/>
      <c r="B42" s="31" t="s">
        <v>16</v>
      </c>
      <c r="C42" s="18">
        <f>C41/C30</f>
        <v>0.14277982247239654</v>
      </c>
      <c r="D42" s="7"/>
      <c r="E42" s="7"/>
      <c r="F42" s="7">
        <f>F41/(F30-G30)</f>
        <v>0.14276795005202894</v>
      </c>
      <c r="G42" s="19">
        <f>G41/G30</f>
        <v>0.14279269117978796</v>
      </c>
    </row>
    <row r="43" spans="1:7" s="9" customFormat="1" ht="12.75">
      <c r="A43" s="28" t="s">
        <v>20</v>
      </c>
      <c r="B43" s="29" t="s">
        <v>17</v>
      </c>
      <c r="C43" s="13">
        <f>C45+C47+C50</f>
        <v>7.9190000000000005</v>
      </c>
      <c r="D43" s="8">
        <f>D45+D47+D50</f>
        <v>0</v>
      </c>
      <c r="E43" s="8">
        <f>E45+E47+E50</f>
        <v>0</v>
      </c>
      <c r="F43" s="8">
        <f>F45+F47+F50</f>
        <v>4.119000000000001</v>
      </c>
      <c r="G43" s="14">
        <f>G45+G47+G50</f>
        <v>3.8</v>
      </c>
    </row>
    <row r="44" spans="1:7" ht="12.75">
      <c r="A44" s="34"/>
      <c r="B44" s="35" t="s">
        <v>18</v>
      </c>
      <c r="C44" s="15"/>
      <c r="D44" s="3"/>
      <c r="E44" s="3"/>
      <c r="F44" s="3"/>
      <c r="G44" s="16"/>
    </row>
    <row r="45" spans="1:7" ht="19.5" customHeight="1">
      <c r="A45" s="30" t="s">
        <v>21</v>
      </c>
      <c r="B45" s="31" t="s">
        <v>30</v>
      </c>
      <c r="C45" s="15">
        <f aca="true" t="shared" si="1" ref="C45:C51">SUM(D45:G45)</f>
        <v>0.023</v>
      </c>
      <c r="D45" s="3">
        <v>0</v>
      </c>
      <c r="E45" s="3">
        <v>0</v>
      </c>
      <c r="F45" s="3">
        <v>0.023</v>
      </c>
      <c r="G45" s="16">
        <v>0</v>
      </c>
    </row>
    <row r="46" spans="1:7" ht="12.75">
      <c r="A46" s="30" t="s">
        <v>34</v>
      </c>
      <c r="B46" s="36" t="s">
        <v>23</v>
      </c>
      <c r="C46" s="15">
        <f t="shared" si="1"/>
        <v>0.023</v>
      </c>
      <c r="D46" s="3"/>
      <c r="E46" s="3"/>
      <c r="F46" s="3">
        <v>0.023</v>
      </c>
      <c r="G46" s="16"/>
    </row>
    <row r="47" spans="1:7" ht="27.75" customHeight="1">
      <c r="A47" s="30" t="s">
        <v>24</v>
      </c>
      <c r="B47" s="31" t="s">
        <v>31</v>
      </c>
      <c r="C47" s="15">
        <f t="shared" si="1"/>
        <v>7.355</v>
      </c>
      <c r="D47" s="3">
        <v>0</v>
      </c>
      <c r="E47" s="3">
        <v>0</v>
      </c>
      <c r="F47" s="3">
        <v>3.886</v>
      </c>
      <c r="G47" s="16">
        <v>3.469</v>
      </c>
    </row>
    <row r="48" spans="1:7" ht="12.75">
      <c r="A48" s="37" t="s">
        <v>25</v>
      </c>
      <c r="B48" s="38" t="s">
        <v>19</v>
      </c>
      <c r="C48" s="15">
        <f t="shared" si="1"/>
        <v>2.7439999999999998</v>
      </c>
      <c r="D48" s="3"/>
      <c r="E48" s="3"/>
      <c r="F48" s="3">
        <v>0.041</v>
      </c>
      <c r="G48" s="16">
        <v>2.703</v>
      </c>
    </row>
    <row r="49" spans="1:7" ht="12.75">
      <c r="A49" s="30" t="s">
        <v>26</v>
      </c>
      <c r="B49" s="38" t="s">
        <v>32</v>
      </c>
      <c r="C49" s="15">
        <f t="shared" si="1"/>
        <v>4.611000000000001</v>
      </c>
      <c r="D49" s="3"/>
      <c r="E49" s="3"/>
      <c r="F49" s="3">
        <v>3.845</v>
      </c>
      <c r="G49" s="16">
        <v>0.766</v>
      </c>
    </row>
    <row r="50" spans="1:7" ht="19.5" customHeight="1">
      <c r="A50" s="30" t="s">
        <v>22</v>
      </c>
      <c r="B50" s="31" t="s">
        <v>35</v>
      </c>
      <c r="C50" s="15">
        <f t="shared" si="1"/>
        <v>0.541</v>
      </c>
      <c r="D50" s="3">
        <v>0</v>
      </c>
      <c r="E50" s="3">
        <v>0</v>
      </c>
      <c r="F50" s="3">
        <v>0.21</v>
      </c>
      <c r="G50" s="16">
        <v>0.331</v>
      </c>
    </row>
    <row r="51" spans="1:7" ht="13.5" thickBot="1">
      <c r="A51" s="39" t="s">
        <v>33</v>
      </c>
      <c r="B51" s="40" t="s">
        <v>32</v>
      </c>
      <c r="C51" s="20">
        <f t="shared" si="1"/>
        <v>0.541</v>
      </c>
      <c r="D51" s="21"/>
      <c r="E51" s="21"/>
      <c r="F51" s="21">
        <v>0.21</v>
      </c>
      <c r="G51" s="22">
        <v>0.331</v>
      </c>
    </row>
    <row r="56" ht="12.75">
      <c r="F56" s="1">
        <v>1</v>
      </c>
    </row>
  </sheetData>
  <sheetProtection/>
  <mergeCells count="4">
    <mergeCell ref="A27:G27"/>
    <mergeCell ref="C2:G2"/>
    <mergeCell ref="C28:G28"/>
    <mergeCell ref="A1:G1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Романова Г.Н</cp:lastModifiedBy>
  <cp:lastPrinted>2011-03-31T06:47:42Z</cp:lastPrinted>
  <dcterms:created xsi:type="dcterms:W3CDTF">2009-09-24T06:10:20Z</dcterms:created>
  <dcterms:modified xsi:type="dcterms:W3CDTF">2015-02-26T09:37:22Z</dcterms:modified>
  <cp:category/>
  <cp:version/>
  <cp:contentType/>
  <cp:contentStatus/>
</cp:coreProperties>
</file>